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56397844-FED4-4383-A6C9-9BD4E68258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V18" i="1"/>
  <c r="V17" i="1"/>
  <c r="V16" i="1"/>
  <c r="V15" i="1"/>
  <c r="V14" i="1"/>
  <c r="V13" i="1"/>
  <c r="V12" i="1"/>
  <c r="V11" i="1"/>
  <c r="V10" i="1"/>
  <c r="V9" i="1"/>
</calcChain>
</file>

<file path=xl/sharedStrings.xml><?xml version="1.0" encoding="utf-8"?>
<sst xmlns="http://schemas.openxmlformats.org/spreadsheetml/2006/main" count="334" uniqueCount="63">
  <si>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</si>
  <si>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</si>
  <si>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</si>
  <si>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</si>
  <si>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</si>
  <si>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</si>
  <si>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</si>
  <si>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</si>
  <si>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</si>
  <si>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</si>
  <si>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</si>
  <si>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</si>
  <si>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</si>
  <si>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</si>
  <si>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</si>
  <si>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</si>
  <si>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</si>
  <si>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</si>
  <si>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</si>
  <si>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</si>
  <si>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</si>
  <si>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</si>
  <si>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</si>
  <si>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</si>
  <si>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</si>
  <si>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</si>
  <si>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</si>
  <si>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</si>
  <si>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</si>
  <si>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</si>
  <si>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</si>
  <si>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0054441</t>
  </si>
  <si>
    <t>MEASLMCSF</t>
  </si>
  <si>
    <t xml:space="preserve">Measles (Rubeola) Antibody, IgM, CSF by IFA
</t>
  </si>
  <si>
    <t>x</t>
  </si>
  <si>
    <t>2007580</t>
  </si>
  <si>
    <t>HEP CO 2</t>
  </si>
  <si>
    <t>Heparin Cofactor II</t>
  </si>
  <si>
    <t>2014059</t>
  </si>
  <si>
    <t>4KSCORE</t>
  </si>
  <si>
    <t>Prostate-Specific Kallikrein, 4Kscore</t>
  </si>
  <si>
    <t>2014277</t>
  </si>
  <si>
    <t>CARBAR PCR</t>
  </si>
  <si>
    <t>Antimicrobial Susceptibility - Carbapenemase Gene Detection by PCR</t>
  </si>
  <si>
    <t>3002309</t>
  </si>
  <si>
    <t>OVA1 PLUS</t>
  </si>
  <si>
    <t>Malignancy Risk Assessment, Pelvic Mass, OVA1 Plus</t>
  </si>
  <si>
    <t>3005941</t>
  </si>
  <si>
    <t>HISTO GAL</t>
  </si>
  <si>
    <t>Histoplasma Galactomannan Antigen by EIA, Quantitative, Other Body Fluids</t>
  </si>
  <si>
    <t>3017752</t>
  </si>
  <si>
    <t>ENCEPH-CSF</t>
  </si>
  <si>
    <t>Encephalitis Panel With Reflex to Herpes Simplex Virus Types 1 and 2 Glycoprotein G-Specific Antibodies, IgG, CSF</t>
  </si>
  <si>
    <t>3018823</t>
  </si>
  <si>
    <t>AT1R</t>
  </si>
  <si>
    <t>Anti-Angiotensin Type 1 Receptor (AT1R)</t>
  </si>
  <si>
    <t>3019850</t>
  </si>
  <si>
    <t>GHRELIN</t>
  </si>
  <si>
    <t>Ghrelin, Total</t>
  </si>
  <si>
    <t>3020479</t>
  </si>
  <si>
    <t>IMATINIB S</t>
  </si>
  <si>
    <t>Imatinib, Serum</t>
  </si>
  <si>
    <t>Effective as of 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</si>
</sst>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1153388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9"/>
  <sheetViews>
    <sheetView showGridLines="0" tabSelected="1" workbookViewId="0">
      <pane ySplit="3" topLeftCell="A4" activePane="bottomLeft" state="frozen"/>
      <selection pane="bottomLeft" sqref="A1:Z1"/>
    </sheetView>
  </sheetViews>
  <sheetFormatPr defaultRowHeight="15" x14ac:dyDescent="0.25"/>
  <cols>
    <col min="1" max="1" width="10.42578125" customWidth="1"/>
    <col min="2" max="2" width="13.5703125" customWidth="1"/>
    <col min="3" max="3" width="17.42578125" customWidth="1"/>
    <col min="4" max="25" width="3" customWidth="1"/>
    <col min="26" max="26" width="15.7109375" customWidth="1"/>
    <col min="27" max="27" width="0" hidden="1" customWidth="1"/>
  </cols>
  <sheetData>
    <row r="1" spans="1:26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7.25" x14ac:dyDescent="0.3">
      <c r="A4" s="15" t="s">
        <v>62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</row>
    <row r="5" spans="1:26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</row>
    <row r="6" spans="1:26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" t="s">
        <v>0</v>
      </c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</row>
    <row r="7" spans="1:26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" t="s">
        <v>0</v>
      </c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</row>
    <row r="8" spans="1:26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5" t="s">
        <v>26</v>
      </c>
      <c r="W8" s="5" t="s">
        <v>27</v>
      </c>
      <c r="X8" s="5" t="s">
        <v>28</v>
      </c>
      <c r="Y8" s="5" t="s">
        <v>29</v>
      </c>
      <c r="Z8" s="4" t="s">
        <v>30</v>
      </c>
    </row>
    <row r="9" spans="1:26" ht="60" x14ac:dyDescent="0.25">
      <c r="A9" s="6" t="s">
        <v>31</v>
      </c>
      <c r="B9" s="6" t="s">
        <v>32</v>
      </c>
      <c r="C9" s="6" t="s">
        <v>33</v>
      </c>
      <c r="D9" s="7" t="s">
        <v>0</v>
      </c>
      <c r="E9" s="7" t="s">
        <v>34</v>
      </c>
      <c r="F9" s="7" t="s">
        <v>34</v>
      </c>
      <c r="G9" s="7" t="s">
        <v>34</v>
      </c>
      <c r="H9" s="7" t="s">
        <v>0</v>
      </c>
      <c r="I9" s="7" t="s">
        <v>34</v>
      </c>
      <c r="J9" s="7" t="s">
        <v>34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16" t="str">
        <f>HYPERLINK("http://www.aruplab.com/Testing-Information/resources/HotLines/HotLineDocs/Dec2025ICHL/0054441.pdf","H")</f>
        <v>H</v>
      </c>
      <c r="W9" s="7" t="s">
        <v>0</v>
      </c>
      <c r="X9" s="7" t="s">
        <v>0</v>
      </c>
      <c r="Y9" s="7" t="s">
        <v>0</v>
      </c>
      <c r="Z9" s="8">
        <v>45992</v>
      </c>
    </row>
    <row r="10" spans="1:26" x14ac:dyDescent="0.25">
      <c r="A10" s="6" t="s">
        <v>35</v>
      </c>
      <c r="B10" s="6" t="s">
        <v>36</v>
      </c>
      <c r="C10" s="6" t="s">
        <v>37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34</v>
      </c>
      <c r="V10" s="16" t="str">
        <f>HYPERLINK("http://www.aruplab.com/Testing-Information/resources/HotLines/HotLineDocs/Dec2025ICHL/2025.11.24 Dec ICHL Hotline Inactivations.pdf","H")</f>
        <v>H</v>
      </c>
      <c r="W10" s="7" t="s">
        <v>0</v>
      </c>
      <c r="X10" s="7" t="s">
        <v>0</v>
      </c>
      <c r="Y10" s="7" t="s">
        <v>0</v>
      </c>
      <c r="Z10" s="8">
        <v>45992</v>
      </c>
    </row>
    <row r="11" spans="1:26" ht="30" x14ac:dyDescent="0.25">
      <c r="A11" s="6" t="s">
        <v>38</v>
      </c>
      <c r="B11" s="6" t="s">
        <v>39</v>
      </c>
      <c r="C11" s="6" t="s">
        <v>40</v>
      </c>
      <c r="D11" s="7" t="s">
        <v>0</v>
      </c>
      <c r="E11" s="7" t="s">
        <v>0</v>
      </c>
      <c r="F11" s="7" t="s">
        <v>34</v>
      </c>
      <c r="G11" s="7" t="s">
        <v>0</v>
      </c>
      <c r="H11" s="7" t="s">
        <v>34</v>
      </c>
      <c r="I11" s="7" t="s">
        <v>0</v>
      </c>
      <c r="J11" s="7" t="s">
        <v>0</v>
      </c>
      <c r="K11" s="7" t="s">
        <v>0</v>
      </c>
      <c r="L11" s="7" t="s">
        <v>34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16" t="str">
        <f>HYPERLINK("http://www.aruplab.com/Testing-Information/resources/HotLines/HotLineDocs/Dec2025ICHL/2014059.pdf","H")</f>
        <v>H</v>
      </c>
      <c r="W11" s="7" t="s">
        <v>0</v>
      </c>
      <c r="X11" s="7" t="s">
        <v>0</v>
      </c>
      <c r="Y11" s="7" t="s">
        <v>0</v>
      </c>
      <c r="Z11" s="8">
        <v>45992</v>
      </c>
    </row>
    <row r="12" spans="1:26" ht="75" x14ac:dyDescent="0.25">
      <c r="A12" s="6" t="s">
        <v>41</v>
      </c>
      <c r="B12" s="6" t="s">
        <v>42</v>
      </c>
      <c r="C12" s="6" t="s">
        <v>43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34</v>
      </c>
      <c r="I12" s="7" t="s">
        <v>0</v>
      </c>
      <c r="J12" s="7" t="s">
        <v>0</v>
      </c>
      <c r="K12" s="7" t="s">
        <v>0</v>
      </c>
      <c r="L12" s="7" t="s">
        <v>34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16" t="str">
        <f>HYPERLINK("http://www.aruplab.com/Testing-Information/resources/HotLines/HotLineDocs/Dec2025ICHL/2014277.pdf","H")</f>
        <v>H</v>
      </c>
      <c r="W12" s="7" t="s">
        <v>0</v>
      </c>
      <c r="X12" s="7" t="s">
        <v>0</v>
      </c>
      <c r="Y12" s="7" t="s">
        <v>0</v>
      </c>
      <c r="Z12" s="8">
        <v>45992</v>
      </c>
    </row>
    <row r="13" spans="1:26" ht="60" x14ac:dyDescent="0.25">
      <c r="A13" s="6" t="s">
        <v>44</v>
      </c>
      <c r="B13" s="6" t="s">
        <v>45</v>
      </c>
      <c r="C13" s="6" t="s">
        <v>46</v>
      </c>
      <c r="D13" s="7" t="s">
        <v>0</v>
      </c>
      <c r="E13" s="7" t="s">
        <v>0</v>
      </c>
      <c r="F13" s="7" t="s">
        <v>34</v>
      </c>
      <c r="G13" s="7" t="s">
        <v>34</v>
      </c>
      <c r="H13" s="7" t="s">
        <v>34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16" t="str">
        <f>HYPERLINK("http://www.aruplab.com/Testing-Information/resources/HotLines/HotLineDocs/Dec2025ICHL/3002309.pdf","H")</f>
        <v>H</v>
      </c>
      <c r="W13" s="7" t="s">
        <v>0</v>
      </c>
      <c r="X13" s="7" t="s">
        <v>0</v>
      </c>
      <c r="Y13" s="7" t="s">
        <v>0</v>
      </c>
      <c r="Z13" s="8">
        <v>45992</v>
      </c>
    </row>
    <row r="14" spans="1:26" ht="75" x14ac:dyDescent="0.25">
      <c r="A14" s="6" t="s">
        <v>47</v>
      </c>
      <c r="B14" s="6" t="s">
        <v>48</v>
      </c>
      <c r="C14" s="6" t="s">
        <v>49</v>
      </c>
      <c r="D14" s="7" t="s">
        <v>0</v>
      </c>
      <c r="E14" s="7" t="s">
        <v>0</v>
      </c>
      <c r="F14" s="7" t="s">
        <v>34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16" t="str">
        <f>HYPERLINK("http://www.aruplab.com/Testing-Information/resources/HotLines/HotLineDocs/Dec2025ICHL/3005941.pdf","H")</f>
        <v>H</v>
      </c>
      <c r="W14" s="7" t="s">
        <v>0</v>
      </c>
      <c r="X14" s="7" t="s">
        <v>0</v>
      </c>
      <c r="Y14" s="7" t="s">
        <v>0</v>
      </c>
      <c r="Z14" s="8">
        <v>45992</v>
      </c>
    </row>
    <row r="15" spans="1:26" ht="120" x14ac:dyDescent="0.25">
      <c r="A15" s="6" t="s">
        <v>50</v>
      </c>
      <c r="B15" s="6" t="s">
        <v>51</v>
      </c>
      <c r="C15" s="6" t="s">
        <v>52</v>
      </c>
      <c r="D15" s="7" t="s">
        <v>0</v>
      </c>
      <c r="E15" s="7" t="s">
        <v>34</v>
      </c>
      <c r="F15" s="7" t="s">
        <v>0</v>
      </c>
      <c r="G15" s="7" t="s">
        <v>34</v>
      </c>
      <c r="H15" s="7" t="s">
        <v>0</v>
      </c>
      <c r="I15" s="7" t="s">
        <v>34</v>
      </c>
      <c r="J15" s="7" t="s">
        <v>34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16" t="str">
        <f>HYPERLINK("http://www.aruplab.com/Testing-Information/resources/HotLines/HotLineDocs/Dec2025ICHL/3017752.pdf","H")</f>
        <v>H</v>
      </c>
      <c r="W15" s="7" t="s">
        <v>0</v>
      </c>
      <c r="X15" s="7" t="s">
        <v>0</v>
      </c>
      <c r="Y15" s="7" t="s">
        <v>0</v>
      </c>
      <c r="Z15" s="8">
        <v>45992</v>
      </c>
    </row>
    <row r="16" spans="1:26" ht="45" x14ac:dyDescent="0.25">
      <c r="A16" s="6" t="s">
        <v>53</v>
      </c>
      <c r="B16" s="6" t="s">
        <v>54</v>
      </c>
      <c r="C16" s="6" t="s">
        <v>55</v>
      </c>
      <c r="D16" s="7" t="s">
        <v>0</v>
      </c>
      <c r="E16" s="7" t="s">
        <v>0</v>
      </c>
      <c r="F16" s="7" t="s">
        <v>0</v>
      </c>
      <c r="G16" s="7" t="s">
        <v>0</v>
      </c>
      <c r="H16" s="7" t="s">
        <v>34</v>
      </c>
      <c r="I16" s="7" t="s">
        <v>0</v>
      </c>
      <c r="J16" s="7" t="s">
        <v>0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16" t="str">
        <f>HYPERLINK("http://www.aruplab.com/Testing-Information/resources/HotLines/HotLineDocs/Dec2025ICHL/3018823.pdf","H")</f>
        <v>H</v>
      </c>
      <c r="W16" s="7" t="s">
        <v>0</v>
      </c>
      <c r="X16" s="7" t="s">
        <v>0</v>
      </c>
      <c r="Y16" s="7" t="s">
        <v>0</v>
      </c>
      <c r="Z16" s="8">
        <v>45992</v>
      </c>
    </row>
    <row r="17" spans="1:26" x14ac:dyDescent="0.25">
      <c r="A17" s="6" t="s">
        <v>56</v>
      </c>
      <c r="B17" s="6" t="s">
        <v>57</v>
      </c>
      <c r="C17" s="6" t="s">
        <v>58</v>
      </c>
      <c r="D17" s="7" t="s">
        <v>0</v>
      </c>
      <c r="E17" s="7" t="s">
        <v>0</v>
      </c>
      <c r="F17" s="7" t="s">
        <v>0</v>
      </c>
      <c r="G17" s="7" t="s">
        <v>34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34</v>
      </c>
      <c r="S17" s="7" t="s">
        <v>0</v>
      </c>
      <c r="T17" s="7" t="s">
        <v>0</v>
      </c>
      <c r="U17" s="7" t="s">
        <v>0</v>
      </c>
      <c r="V17" s="16" t="str">
        <f>HYPERLINK("http://www.aruplab.com/Testing-Information/resources/HotLines/HotLineDocs/Dec2025ICHL/3019850.pdf","H")</f>
        <v>H</v>
      </c>
      <c r="W17" s="7" t="s">
        <v>0</v>
      </c>
      <c r="X17" s="7" t="s">
        <v>0</v>
      </c>
      <c r="Y17" s="7" t="s">
        <v>0</v>
      </c>
      <c r="Z17" s="8">
        <v>45992</v>
      </c>
    </row>
    <row r="18" spans="1:26" x14ac:dyDescent="0.25">
      <c r="A18" s="6" t="s">
        <v>59</v>
      </c>
      <c r="B18" s="6" t="s">
        <v>60</v>
      </c>
      <c r="C18" s="6" t="s">
        <v>61</v>
      </c>
      <c r="D18" s="7" t="s">
        <v>34</v>
      </c>
      <c r="E18" s="7" t="s">
        <v>0</v>
      </c>
      <c r="F18" s="7" t="s">
        <v>0</v>
      </c>
      <c r="G18" s="7" t="s">
        <v>0</v>
      </c>
      <c r="H18" s="7" t="s">
        <v>0</v>
      </c>
      <c r="I18" s="7" t="s">
        <v>0</v>
      </c>
      <c r="J18" s="7" t="s">
        <v>0</v>
      </c>
      <c r="K18" s="7" t="s">
        <v>0</v>
      </c>
      <c r="L18" s="7" t="s">
        <v>0</v>
      </c>
      <c r="M18" s="7" t="s">
        <v>0</v>
      </c>
      <c r="N18" s="7" t="s">
        <v>0</v>
      </c>
      <c r="O18" s="7" t="s">
        <v>0</v>
      </c>
      <c r="P18" s="7" t="s">
        <v>0</v>
      </c>
      <c r="Q18" s="7" t="s">
        <v>0</v>
      </c>
      <c r="R18" s="7" t="s">
        <v>0</v>
      </c>
      <c r="S18" s="7" t="s">
        <v>0</v>
      </c>
      <c r="T18" s="7" t="s">
        <v>0</v>
      </c>
      <c r="U18" s="7" t="s">
        <v>0</v>
      </c>
      <c r="V18" s="16" t="str">
        <f>HYPERLINK("http://www.aruplab.com/Testing-Information/resources/HotLines/HotLineDocs/Dec2025ICHL/3020479.pdf","H")</f>
        <v>H</v>
      </c>
      <c r="W18" s="7" t="s">
        <v>0</v>
      </c>
      <c r="X18" s="7" t="s">
        <v>0</v>
      </c>
      <c r="Y18" s="16" t="str">
        <f>HYPERLINK("https://connect.aruplab.com/Pricing/TestPrice/3020479/D12012025","P")</f>
        <v>P</v>
      </c>
      <c r="Z18" s="8">
        <v>45992</v>
      </c>
    </row>
    <row r="19" spans="1:26" ht="7.7" customHeight="1" x14ac:dyDescent="0.25"/>
  </sheetData>
  <mergeCells count="8">
    <mergeCell ref="A5:C5"/>
    <mergeCell ref="A6:R6"/>
    <mergeCell ref="A7:R7"/>
    <mergeCell ref="A1:Z1"/>
    <mergeCell ref="A2:C2"/>
    <mergeCell ref="D2:Z2"/>
    <mergeCell ref="A3:Z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_x000D_&amp;1#&amp;"Aptos"&amp;10&amp;K000000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2025-11-17T19:32:22Z</dcterms:created>
  <dcterms:modified xsi:type="dcterms:W3CDTF">2025-11-18T21:19:14Z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2025-11-17T19:32:10Z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d7fdb70e-f151-4a6f-8615-dfc81513d32f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